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5" i="1"/>
  <c r="I38" i="1" l="1"/>
  <c r="I21" i="1" l="1"/>
  <c r="I1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2" i="1"/>
  <c r="I12" i="1" s="1"/>
  <c r="F10" i="1"/>
  <c r="I10" i="1" s="1"/>
  <c r="I9" i="1"/>
  <c r="I55" i="1" l="1"/>
  <c r="I3" i="1"/>
  <c r="I6" i="1"/>
  <c r="F42" i="1" l="1"/>
  <c r="F53" i="1"/>
  <c r="F52" i="1"/>
  <c r="F51" i="1"/>
  <c r="F50" i="1"/>
  <c r="F49" i="1"/>
  <c r="F48" i="1"/>
  <c r="F47" i="1"/>
  <c r="F46" i="1"/>
  <c r="F45" i="1"/>
  <c r="F44" i="1"/>
  <c r="E40" i="1"/>
  <c r="F40" i="1" s="1"/>
  <c r="G55" i="1"/>
  <c r="C36" i="1"/>
  <c r="C37" i="1" s="1"/>
  <c r="E37" i="1" s="1"/>
  <c r="E55" i="1" l="1"/>
  <c r="F37" i="1"/>
  <c r="F55" i="1" s="1"/>
  <c r="F57" i="1" s="1"/>
</calcChain>
</file>

<file path=xl/sharedStrings.xml><?xml version="1.0" encoding="utf-8"?>
<sst xmlns="http://schemas.openxmlformats.org/spreadsheetml/2006/main" count="105" uniqueCount="97">
  <si>
    <t>New York</t>
  </si>
  <si>
    <t>Moscow-New York</t>
  </si>
  <si>
    <t>Flights, Hotel, Apartments</t>
  </si>
  <si>
    <t>Price USD</t>
  </si>
  <si>
    <t>RUR pay</t>
  </si>
  <si>
    <t>RUR paid</t>
  </si>
  <si>
    <t>Destinations</t>
  </si>
  <si>
    <t>Date</t>
  </si>
  <si>
    <t>RUR/USD</t>
  </si>
  <si>
    <t>Miami</t>
  </si>
  <si>
    <t>Km</t>
  </si>
  <si>
    <t>km</t>
  </si>
  <si>
    <t>lit.</t>
  </si>
  <si>
    <t>GAS</t>
  </si>
  <si>
    <t>Сar DEN</t>
  </si>
  <si>
    <t>Total</t>
  </si>
  <si>
    <t>Days</t>
  </si>
  <si>
    <t>Fees</t>
  </si>
  <si>
    <t>Transport, Other</t>
  </si>
  <si>
    <t>Food per day</t>
  </si>
  <si>
    <t>4 June</t>
  </si>
  <si>
    <t>5 June</t>
  </si>
  <si>
    <t>6 June</t>
  </si>
  <si>
    <t>7 June</t>
  </si>
  <si>
    <t>8 June</t>
  </si>
  <si>
    <t>9 June</t>
  </si>
  <si>
    <t>10 June</t>
  </si>
  <si>
    <t>11 June</t>
  </si>
  <si>
    <t>12 June</t>
  </si>
  <si>
    <t>13 June</t>
  </si>
  <si>
    <t>14 June</t>
  </si>
  <si>
    <t>15 June</t>
  </si>
  <si>
    <t>16 June</t>
  </si>
  <si>
    <t>17 June</t>
  </si>
  <si>
    <t>18 June</t>
  </si>
  <si>
    <t>19 June</t>
  </si>
  <si>
    <t>20 June</t>
  </si>
  <si>
    <t>21 June</t>
  </si>
  <si>
    <t>22 June</t>
  </si>
  <si>
    <t>23 June</t>
  </si>
  <si>
    <t>24 June</t>
  </si>
  <si>
    <t>25 June</t>
  </si>
  <si>
    <t>New York - Chicago</t>
  </si>
  <si>
    <t>Chicago</t>
  </si>
  <si>
    <t>Miami-NewYork</t>
  </si>
  <si>
    <t>New York-Moscow</t>
  </si>
  <si>
    <t>Chicago-Denver</t>
  </si>
  <si>
    <t>Denver-Mount_Rushmore-DeadWood</t>
  </si>
  <si>
    <t>Deadwood-Devil-Cody</t>
  </si>
  <si>
    <t>Cody-Yellowstone (LakeVillage-WestThumb-OldFaithful-Norris)-Cody</t>
  </si>
  <si>
    <t>Cody-Yellowstone (NortheastEntrance-LamarValley-CanyonVillage-MammothHotSprings)-Bozeman</t>
  </si>
  <si>
    <t>Bozeman-MesaFalls-YellowstoneBearWorld-IdahoFallsGreenbelt??? -Blackfoot(IdahoPotato)-Pocatello</t>
  </si>
  <si>
    <t>Wells-Historic Wendover Airfield-
Bonneville Salt-SaltLakeCity-Price</t>
  </si>
  <si>
    <t>Bro</t>
  </si>
  <si>
    <t>Delta LaGuardia 5957 19:15-20:53</t>
  </si>
  <si>
    <t>Spirit ORD 853 22:25-23:59</t>
  </si>
  <si>
    <t>Denver-Miami</t>
  </si>
  <si>
    <t>AA 112 10:45-4:42</t>
  </si>
  <si>
    <t>Denver-New York-Moscow</t>
  </si>
  <si>
    <t>Aeroflot 102 14:20-17:20</t>
  </si>
  <si>
    <t>United LaGuardia UA303 10:05-15:55, Aeroflot JFK 103 19:10-11:25</t>
  </si>
  <si>
    <t>Aeroflot JFK 103 19:10-11:25</t>
  </si>
  <si>
    <t>Delta LaGuardia 1839 13:25-16:32</t>
  </si>
  <si>
    <t>869 North LaSalle Street, Chicago, IL 60610, USA</t>
  </si>
  <si>
    <t>Сar MIA</t>
  </si>
  <si>
    <t>662 Northeast 120th Street, Biscayne Park, FL 33161, USA</t>
  </si>
  <si>
    <t>11 Stanton Street 3A, New York, NY 10002, USA</t>
  </si>
  <si>
    <t>Mount Rushmore</t>
  </si>
  <si>
    <t>Devils Tower</t>
  </si>
  <si>
    <t>Yellowstone</t>
  </si>
  <si>
    <t>MesaFalls</t>
  </si>
  <si>
    <t>Yellowstone Bear World</t>
  </si>
  <si>
    <t>Idaho Potato Museum</t>
  </si>
  <si>
    <t>Museum of clean</t>
  </si>
  <si>
    <t>Pocatello(MuseumOfClean)-TwinFalls(Shoshone)-Perrine Memorial Bridge-Wells</t>
  </si>
  <si>
    <t>Shoshone falls</t>
  </si>
  <si>
    <t>Perrine Memorial Bridge</t>
  </si>
  <si>
    <t>Maroon Lake</t>
  </si>
  <si>
    <t>Devils Tower National Monument Operating Hours - Friday: Open 24 hours</t>
  </si>
  <si>
    <r>
      <t xml:space="preserve">Rushmore hours Thursday: 5:00 AM - 11:00 PM. Dinner until 10pm - </t>
    </r>
    <r>
      <rPr>
        <b/>
        <sz val="11"/>
        <color rgb="FF0070C0"/>
        <rFont val="Calibri"/>
        <family val="2"/>
        <charset val="204"/>
        <scheme val="minor"/>
      </rPr>
      <t>Deadwood Social Club</t>
    </r>
    <r>
      <rPr>
        <sz val="11"/>
        <color theme="1"/>
        <rFont val="Calibri"/>
        <family val="2"/>
        <charset val="204"/>
        <scheme val="minor"/>
      </rPr>
      <t>, 657 Main St, Above Saloon #10, Deadwood</t>
    </r>
  </si>
  <si>
    <r>
      <rPr>
        <b/>
        <sz val="11"/>
        <color rgb="FF0070C0"/>
        <rFont val="Calibri"/>
        <family val="2"/>
        <charset val="204"/>
        <scheme val="minor"/>
      </rPr>
      <t>Cody Cattle Company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- 1910 Demaris Street, until 7:30pm,</t>
    </r>
    <r>
      <rPr>
        <b/>
        <sz val="11"/>
        <color rgb="FF0070C0"/>
        <rFont val="Calibri"/>
        <family val="2"/>
        <charset val="204"/>
        <scheme val="minor"/>
      </rPr>
      <t xml:space="preserve"> Fort Cody Royal Palace Restaurant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- 103 West Yellowstone Avenue until 8pm</t>
    </r>
  </si>
  <si>
    <r>
      <t xml:space="preserve">American Computer &amp; Robotics Museum (June, July &amp; August: 10 AM to 4 PM: 7 Days-a-Week)
</t>
    </r>
    <r>
      <rPr>
        <b/>
        <sz val="11"/>
        <color rgb="FF0070C0"/>
        <rFont val="Calibri"/>
        <family val="2"/>
        <charset val="204"/>
        <scheme val="minor"/>
      </rPr>
      <t>saffron table</t>
    </r>
    <r>
      <rPr>
        <sz val="11"/>
        <color theme="1"/>
        <rFont val="Calibri"/>
        <family val="2"/>
        <charset val="204"/>
        <scheme val="minor"/>
      </rPr>
      <t xml:space="preserve"> - 1511 West Babcock Ave, Suite a until 9pm</t>
    </r>
  </si>
  <si>
    <r>
      <t xml:space="preserve">Idaho Potato Museum (9:30 a.m.-5:00 p.m Monday-Saturday Closed Sundays)
</t>
    </r>
    <r>
      <rPr>
        <b/>
        <sz val="11"/>
        <color rgb="FF0070C0"/>
        <rFont val="Calibri"/>
        <family val="2"/>
        <charset val="204"/>
        <scheme val="minor"/>
      </rPr>
      <t>Sandpiper Restaurant</t>
    </r>
    <r>
      <rPr>
        <sz val="11"/>
        <color theme="1"/>
        <rFont val="Calibri"/>
        <family val="2"/>
        <charset val="204"/>
        <scheme val="minor"/>
      </rPr>
      <t xml:space="preserve"> - 1400 Bench Road, until 10pm</t>
    </r>
  </si>
  <si>
    <r>
      <t xml:space="preserve">Rodeo - 10588 Fairground Dr. Pocatello, ID  83201 / Museum of Clean (Tue-Sat / 10am-5pm)
</t>
    </r>
    <r>
      <rPr>
        <b/>
        <sz val="11"/>
        <color rgb="FF0070C0"/>
        <rFont val="Calibri"/>
        <family val="2"/>
        <charset val="204"/>
        <scheme val="minor"/>
      </rPr>
      <t>China Town Restaurant Motel</t>
    </r>
  </si>
  <si>
    <r>
      <t xml:space="preserve">935 N 1200 W, Orem, UT 84057, USA - стрельба
near - </t>
    </r>
    <r>
      <rPr>
        <b/>
        <sz val="11"/>
        <color rgb="FF0070C0"/>
        <rFont val="Calibri"/>
        <family val="2"/>
        <charset val="204"/>
        <scheme val="minor"/>
      </rPr>
      <t>Big Moe's Eatery and Bakery</t>
    </r>
    <r>
      <rPr>
        <sz val="11"/>
        <color theme="1"/>
        <rFont val="Calibri"/>
        <family val="2"/>
        <charset val="204"/>
        <scheme val="minor"/>
      </rPr>
      <t xml:space="preserve"> - 61 S 700 E
15 min walk - </t>
    </r>
    <r>
      <rPr>
        <b/>
        <sz val="11"/>
        <color rgb="FF0070C0"/>
        <rFont val="Calibri"/>
        <family val="2"/>
        <charset val="204"/>
        <scheme val="minor"/>
      </rPr>
      <t>The Greek Streak</t>
    </r>
    <r>
      <rPr>
        <sz val="11"/>
        <color theme="1"/>
        <rFont val="Calibri"/>
        <family val="2"/>
        <charset val="204"/>
        <scheme val="minor"/>
      </rPr>
      <t xml:space="preserve"> - 84 South Carbon Ave.
7 min car - </t>
    </r>
    <r>
      <rPr>
        <b/>
        <sz val="11"/>
        <color rgb="FF0070C0"/>
        <rFont val="Calibri"/>
        <family val="2"/>
        <charset val="204"/>
        <scheme val="minor"/>
      </rPr>
      <t>Groggs</t>
    </r>
    <r>
      <rPr>
        <sz val="11"/>
        <color theme="1"/>
        <rFont val="Calibri"/>
        <family val="2"/>
        <charset val="204"/>
        <scheme val="minor"/>
      </rPr>
      <t xml:space="preserve"> - 1659 N. Carbonville Rd.</t>
    </r>
  </si>
  <si>
    <t>GlenwoodSprings-MaroonLake-Aspen-OUTLETS at Silverthorne-Denver</t>
  </si>
  <si>
    <t>Price-Cisco-MesaMall-GlenwoodSprings</t>
  </si>
  <si>
    <t>Sigtseeing, Restaurants, Open hours etc</t>
  </si>
  <si>
    <r>
      <rPr>
        <b/>
        <sz val="11"/>
        <color theme="1"/>
        <rFont val="Calibri"/>
        <family val="2"/>
        <charset val="204"/>
        <scheme val="minor"/>
      </rPr>
      <t>Staybridge Suites Denver International Airport</t>
    </r>
    <r>
      <rPr>
        <sz val="11"/>
        <color theme="1"/>
        <rFont val="Calibri"/>
        <family val="2"/>
        <charset val="204"/>
        <scheme val="minor"/>
      </rPr>
      <t xml:space="preserve"> - 6951 Tower Road
Denver (Colorado), CO 80249</t>
    </r>
  </si>
  <si>
    <r>
      <rPr>
        <b/>
        <sz val="11"/>
        <color theme="1"/>
        <rFont val="Calibri"/>
        <family val="2"/>
        <charset val="204"/>
        <scheme val="minor"/>
      </rPr>
      <t>Iron Horse Inn</t>
    </r>
    <r>
      <rPr>
        <sz val="11"/>
        <color theme="1"/>
        <rFont val="Calibri"/>
        <family val="2"/>
        <charset val="204"/>
        <scheme val="minor"/>
      </rPr>
      <t xml:space="preserve"> - 27 Deadwood Street, Deadwood, SD 57732</t>
    </r>
  </si>
  <si>
    <r>
      <rPr>
        <b/>
        <sz val="11"/>
        <color theme="1"/>
        <rFont val="Calibri"/>
        <family val="2"/>
        <charset val="204"/>
        <scheme val="minor"/>
      </rPr>
      <t>Big Bear Motel</t>
    </r>
    <r>
      <rPr>
        <sz val="11"/>
        <color theme="1"/>
        <rFont val="Calibri"/>
        <family val="2"/>
        <charset val="204"/>
        <scheme val="minor"/>
      </rPr>
      <t xml:space="preserve"> - 139 West Yellowstone Avenue, Cody, WY 82414</t>
    </r>
  </si>
  <si>
    <r>
      <rPr>
        <b/>
        <sz val="11"/>
        <color theme="1"/>
        <rFont val="Calibri"/>
        <family val="2"/>
        <charset val="204"/>
        <scheme val="minor"/>
      </rPr>
      <t>Royal 7 Budget Inn Motel</t>
    </r>
    <r>
      <rPr>
        <sz val="11"/>
        <color theme="1"/>
        <rFont val="Calibri"/>
        <family val="2"/>
        <charset val="204"/>
        <scheme val="minor"/>
      </rPr>
      <t xml:space="preserve"> - 310 North 7th Avenue Bozeman (Montana), MT 59715</t>
    </r>
  </si>
  <si>
    <r>
      <rPr>
        <b/>
        <sz val="11"/>
        <color theme="1"/>
        <rFont val="Calibri"/>
        <family val="2"/>
        <charset val="204"/>
        <scheme val="minor"/>
      </rPr>
      <t>Super 8 Pocatello</t>
    </r>
    <r>
      <rPr>
        <sz val="11"/>
        <color theme="1"/>
        <rFont val="Calibri"/>
        <family val="2"/>
        <charset val="204"/>
        <scheme val="minor"/>
      </rPr>
      <t xml:space="preserve"> - 1330 Bench Road, Pocatello, ID 83201</t>
    </r>
  </si>
  <si>
    <r>
      <rPr>
        <b/>
        <sz val="11"/>
        <color theme="1"/>
        <rFont val="Calibri"/>
        <family val="2"/>
        <charset val="204"/>
        <scheme val="minor"/>
      </rPr>
      <t xml:space="preserve">Wells ChinaTown </t>
    </r>
    <r>
      <rPr>
        <sz val="11"/>
        <color theme="1"/>
        <rFont val="Calibri"/>
        <family val="2"/>
        <charset val="204"/>
        <scheme val="minor"/>
      </rPr>
      <t>- 755 Humboldt Avenue, Wells, NV 89835</t>
    </r>
  </si>
  <si>
    <r>
      <rPr>
        <b/>
        <sz val="11"/>
        <color theme="1"/>
        <rFont val="Calibri"/>
        <family val="2"/>
        <charset val="204"/>
        <scheme val="minor"/>
      </rPr>
      <t>Greenwell Inn</t>
    </r>
    <r>
      <rPr>
        <sz val="11"/>
        <color theme="1"/>
        <rFont val="Calibri"/>
        <family val="2"/>
        <charset val="204"/>
        <scheme val="minor"/>
      </rPr>
      <t xml:space="preserve"> - 655 East Main St., Price, 84501</t>
    </r>
  </si>
  <si>
    <r>
      <rPr>
        <b/>
        <sz val="11"/>
        <color theme="1"/>
        <rFont val="Calibri"/>
        <family val="2"/>
        <charset val="204"/>
        <scheme val="minor"/>
      </rPr>
      <t xml:space="preserve">Glenwood Springs Cedar Lodge </t>
    </r>
    <r>
      <rPr>
        <sz val="11"/>
        <color theme="1"/>
        <rFont val="Calibri"/>
        <family val="2"/>
        <charset val="204"/>
        <scheme val="minor"/>
      </rPr>
      <t>- 2102 Grand Avenue, Glenwood Springs, CO 81601</t>
    </r>
  </si>
  <si>
    <r>
      <rPr>
        <b/>
        <sz val="11"/>
        <color theme="1"/>
        <rFont val="Calibri"/>
        <family val="2"/>
        <charset val="204"/>
        <scheme val="minor"/>
      </rPr>
      <t>La Quinta Inn &amp; Suites Denver Airport</t>
    </r>
    <r>
      <rPr>
        <sz val="11"/>
        <color theme="1"/>
        <rFont val="Calibri"/>
        <family val="2"/>
        <charset val="204"/>
        <scheme val="minor"/>
      </rPr>
      <t xml:space="preserve"> - 6801 Tower Road, Denver, CO 80249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</si>
</sst>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_-[$$-409]* #,##0.00_ ;_-[$$-409]* \-#,##0.00\ ;_-[$$-409]* &quot;-&quot;??_ ;_-@_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0" borderId="1" xfId="0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0" fillId="3" borderId="1" xfId="0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0" fontId="1" fillId="3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165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165" fontId="0" fillId="5" borderId="1" xfId="0" applyNumberFormat="1" applyFill="1" applyBorder="1"/>
    <xf numFmtId="164" fontId="0" fillId="5" borderId="1" xfId="0" applyNumberFormat="1" applyFill="1" applyBorder="1"/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164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0" borderId="1" xfId="0" applyNumberFormat="1" applyFont="1" applyBorder="1"/>
    <xf numFmtId="165" fontId="0" fillId="0" borderId="0" xfId="0" applyNumberFormat="1"/>
    <xf numFmtId="49" fontId="0" fillId="0" borderId="1" xfId="0" applyNumberFormat="1" applyBorder="1"/>
    <xf numFmtId="0" fontId="1" fillId="7" borderId="0" xfId="0" applyFont="1" applyFill="1"/>
    <xf numFmtId="16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70" zoomScaleNormal="70" workbookViewId="0">
      <pane ySplit="2" topLeftCell="A3" activePane="bottomLeft" state="frozen"/>
      <selection activeCell="C1" sqref="C1"/>
      <selection pane="bottomLeft" activeCell="D15" sqref="D15"/>
    </sheetView>
  </sheetViews>
  <sheetFormatPr defaultRowHeight="15" x14ac:dyDescent="0.25"/>
  <cols>
    <col min="2" max="2" width="59.42578125" customWidth="1"/>
    <col min="3" max="3" width="7.85546875" style="26" customWidth="1"/>
    <col min="4" max="4" width="67.42578125" bestFit="1" customWidth="1"/>
    <col min="5" max="5" width="10.42578125" bestFit="1" customWidth="1"/>
    <col min="6" max="6" width="14" bestFit="1" customWidth="1"/>
    <col min="7" max="7" width="9.5703125" bestFit="1" customWidth="1"/>
    <col min="8" max="8" width="86.140625" bestFit="1" customWidth="1"/>
    <col min="9" max="9" width="0" hidden="1" customWidth="1"/>
  </cols>
  <sheetData>
    <row r="1" spans="1:9" x14ac:dyDescent="0.25">
      <c r="A1" s="38">
        <v>66</v>
      </c>
      <c r="B1" s="38" t="s">
        <v>8</v>
      </c>
      <c r="I1" t="s">
        <v>53</v>
      </c>
    </row>
    <row r="2" spans="1:9" x14ac:dyDescent="0.25">
      <c r="A2" s="2" t="s">
        <v>7</v>
      </c>
      <c r="B2" s="2" t="s">
        <v>6</v>
      </c>
      <c r="C2" s="29" t="s">
        <v>10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87</v>
      </c>
    </row>
    <row r="3" spans="1:9" x14ac:dyDescent="0.25">
      <c r="A3" s="3" t="s">
        <v>20</v>
      </c>
      <c r="B3" s="3" t="s">
        <v>1</v>
      </c>
      <c r="C3" s="30"/>
      <c r="D3" s="7" t="s">
        <v>59</v>
      </c>
      <c r="E3" s="5"/>
      <c r="F3" s="4"/>
      <c r="G3" s="4">
        <v>93351</v>
      </c>
      <c r="H3" s="3"/>
      <c r="I3" s="39">
        <f>G3/3</f>
        <v>31117</v>
      </c>
    </row>
    <row r="4" spans="1:9" x14ac:dyDescent="0.25">
      <c r="A4" s="3"/>
      <c r="B4" s="3" t="s">
        <v>0</v>
      </c>
      <c r="C4" s="30"/>
      <c r="D4" s="7"/>
      <c r="E4" s="5"/>
      <c r="F4" s="4"/>
      <c r="G4" s="4"/>
      <c r="H4" s="3"/>
    </row>
    <row r="5" spans="1:9" x14ac:dyDescent="0.25">
      <c r="A5" s="3" t="s">
        <v>21</v>
      </c>
      <c r="B5" s="3" t="s">
        <v>0</v>
      </c>
      <c r="C5" s="30"/>
      <c r="D5" s="40" t="s">
        <v>66</v>
      </c>
      <c r="E5" s="5"/>
      <c r="F5" s="4"/>
      <c r="G5" s="4">
        <v>36700</v>
      </c>
      <c r="H5" s="3"/>
      <c r="I5" s="39">
        <f>G5/3</f>
        <v>12233.333333333334</v>
      </c>
    </row>
    <row r="6" spans="1:9" x14ac:dyDescent="0.25">
      <c r="A6" s="3" t="s">
        <v>22</v>
      </c>
      <c r="B6" s="3" t="s">
        <v>42</v>
      </c>
      <c r="C6" s="30"/>
      <c r="D6" s="7" t="s">
        <v>54</v>
      </c>
      <c r="E6" s="5"/>
      <c r="F6" s="4"/>
      <c r="G6" s="4">
        <v>8616</v>
      </c>
      <c r="H6" s="3"/>
      <c r="I6" s="39">
        <f>G6-751</f>
        <v>7865</v>
      </c>
    </row>
    <row r="7" spans="1:9" x14ac:dyDescent="0.25">
      <c r="A7" s="3"/>
      <c r="B7" s="3" t="s">
        <v>43</v>
      </c>
      <c r="C7" s="30"/>
      <c r="D7" s="40" t="s">
        <v>63</v>
      </c>
      <c r="E7" s="5"/>
      <c r="F7" s="4"/>
      <c r="G7" s="4">
        <v>29952</v>
      </c>
      <c r="H7" s="3"/>
      <c r="I7" s="39">
        <f>G7/3</f>
        <v>9984</v>
      </c>
    </row>
    <row r="8" spans="1:9" x14ac:dyDescent="0.25">
      <c r="A8" s="3" t="s">
        <v>23</v>
      </c>
      <c r="B8" s="3" t="s">
        <v>43</v>
      </c>
      <c r="C8" s="30"/>
      <c r="D8" s="6"/>
      <c r="E8" s="5"/>
      <c r="F8" s="4"/>
      <c r="G8" s="4"/>
      <c r="H8" s="3"/>
    </row>
    <row r="9" spans="1:9" x14ac:dyDescent="0.25">
      <c r="A9" s="3" t="s">
        <v>24</v>
      </c>
      <c r="B9" s="3" t="s">
        <v>46</v>
      </c>
      <c r="C9" s="30"/>
      <c r="D9" s="7" t="s">
        <v>55</v>
      </c>
      <c r="E9" s="5"/>
      <c r="F9" s="4"/>
      <c r="G9" s="4">
        <v>10799</v>
      </c>
      <c r="H9" s="3"/>
      <c r="I9" s="39">
        <f>G9/3</f>
        <v>3599.6666666666665</v>
      </c>
    </row>
    <row r="10" spans="1:9" ht="30" x14ac:dyDescent="0.25">
      <c r="A10" s="3"/>
      <c r="B10" s="3"/>
      <c r="C10" s="30"/>
      <c r="D10" s="43" t="s">
        <v>88</v>
      </c>
      <c r="E10" s="5">
        <v>189.5</v>
      </c>
      <c r="F10" s="4">
        <f>E10*$A$1</f>
        <v>12507</v>
      </c>
      <c r="G10" s="4"/>
      <c r="H10" s="3"/>
      <c r="I10" s="39">
        <f>F10/3</f>
        <v>4169</v>
      </c>
    </row>
    <row r="11" spans="1:9" ht="30" x14ac:dyDescent="0.25">
      <c r="A11" s="3" t="s">
        <v>25</v>
      </c>
      <c r="B11" s="3" t="s">
        <v>47</v>
      </c>
      <c r="C11" s="41">
        <v>696</v>
      </c>
      <c r="D11" s="43" t="s">
        <v>89</v>
      </c>
      <c r="E11" s="5">
        <v>179.44</v>
      </c>
      <c r="F11" s="4"/>
      <c r="G11" s="4">
        <v>11892</v>
      </c>
      <c r="H11" s="6" t="s">
        <v>79</v>
      </c>
      <c r="I11" s="39">
        <f>G11/2</f>
        <v>5946</v>
      </c>
    </row>
    <row r="12" spans="1:9" x14ac:dyDescent="0.25">
      <c r="A12" s="3" t="s">
        <v>26</v>
      </c>
      <c r="B12" s="3" t="s">
        <v>48</v>
      </c>
      <c r="C12" s="42">
        <v>607</v>
      </c>
      <c r="D12" s="43" t="s">
        <v>90</v>
      </c>
      <c r="E12" s="44">
        <v>257</v>
      </c>
      <c r="F12" s="4">
        <f>E12*$A$1</f>
        <v>16962</v>
      </c>
      <c r="G12" s="4"/>
      <c r="H12" s="3" t="s">
        <v>78</v>
      </c>
      <c r="I12" s="39">
        <f>F12/3</f>
        <v>5654</v>
      </c>
    </row>
    <row r="13" spans="1:9" ht="30" x14ac:dyDescent="0.25">
      <c r="A13" s="3" t="s">
        <v>27</v>
      </c>
      <c r="B13" s="6" t="s">
        <v>49</v>
      </c>
      <c r="C13" s="42">
        <v>399</v>
      </c>
      <c r="D13" s="43" t="s">
        <v>90</v>
      </c>
      <c r="E13" s="45"/>
      <c r="F13" s="4"/>
      <c r="G13" s="4"/>
      <c r="H13" s="6" t="s">
        <v>80</v>
      </c>
    </row>
    <row r="14" spans="1:9" ht="30" x14ac:dyDescent="0.25">
      <c r="A14" s="3" t="s">
        <v>28</v>
      </c>
      <c r="B14" s="6" t="s">
        <v>50</v>
      </c>
      <c r="C14" s="41">
        <v>393</v>
      </c>
      <c r="D14" s="43" t="s">
        <v>91</v>
      </c>
      <c r="E14" s="5">
        <v>163.78</v>
      </c>
      <c r="F14" s="4">
        <f t="shared" ref="F14:F19" si="0">E14*$A$1</f>
        <v>10809.48</v>
      </c>
      <c r="G14" s="4"/>
      <c r="H14" s="6" t="s">
        <v>81</v>
      </c>
      <c r="I14" s="39">
        <f>F14/2</f>
        <v>5404.74</v>
      </c>
    </row>
    <row r="15" spans="1:9" ht="30" x14ac:dyDescent="0.25">
      <c r="A15" s="3" t="s">
        <v>29</v>
      </c>
      <c r="B15" s="6" t="s">
        <v>51</v>
      </c>
      <c r="C15" s="41">
        <v>428</v>
      </c>
      <c r="D15" s="43" t="s">
        <v>92</v>
      </c>
      <c r="E15" s="5">
        <v>134.47</v>
      </c>
      <c r="F15" s="4">
        <f t="shared" si="0"/>
        <v>8875.02</v>
      </c>
      <c r="G15" s="4"/>
      <c r="H15" s="6" t="s">
        <v>82</v>
      </c>
      <c r="I15" s="39">
        <f>F15/2</f>
        <v>4437.51</v>
      </c>
    </row>
    <row r="16" spans="1:9" ht="30" x14ac:dyDescent="0.25">
      <c r="A16" s="3" t="s">
        <v>30</v>
      </c>
      <c r="B16" s="6" t="s">
        <v>74</v>
      </c>
      <c r="C16" s="41">
        <v>389</v>
      </c>
      <c r="D16" s="43" t="s">
        <v>93</v>
      </c>
      <c r="E16" s="5">
        <v>125.29</v>
      </c>
      <c r="F16" s="4">
        <f t="shared" si="0"/>
        <v>8269.1400000000012</v>
      </c>
      <c r="G16" s="4"/>
      <c r="H16" s="6" t="s">
        <v>83</v>
      </c>
      <c r="I16" s="39">
        <f>F16/2</f>
        <v>4134.5700000000006</v>
      </c>
    </row>
    <row r="17" spans="1:9" ht="60" x14ac:dyDescent="0.25">
      <c r="A17" s="3" t="s">
        <v>31</v>
      </c>
      <c r="B17" s="6" t="s">
        <v>52</v>
      </c>
      <c r="C17" s="41">
        <v>498</v>
      </c>
      <c r="D17" s="43" t="s">
        <v>94</v>
      </c>
      <c r="E17" s="5">
        <v>117.8</v>
      </c>
      <c r="F17" s="4">
        <f t="shared" si="0"/>
        <v>7774.8</v>
      </c>
      <c r="G17" s="4"/>
      <c r="H17" s="6" t="s">
        <v>84</v>
      </c>
      <c r="I17" s="39">
        <f>F17/2</f>
        <v>3887.4</v>
      </c>
    </row>
    <row r="18" spans="1:9" ht="30" x14ac:dyDescent="0.25">
      <c r="A18" s="3" t="s">
        <v>32</v>
      </c>
      <c r="B18" s="3" t="s">
        <v>86</v>
      </c>
      <c r="C18" s="41">
        <v>403</v>
      </c>
      <c r="D18" s="43" t="s">
        <v>95</v>
      </c>
      <c r="E18" s="5">
        <v>133.32</v>
      </c>
      <c r="F18" s="4">
        <f t="shared" si="0"/>
        <v>8799.119999999999</v>
      </c>
      <c r="G18" s="4"/>
      <c r="H18" s="3"/>
      <c r="I18" s="39">
        <f>F18/3</f>
        <v>2933.0399999999995</v>
      </c>
    </row>
    <row r="19" spans="1:9" ht="30" x14ac:dyDescent="0.25">
      <c r="A19" s="3" t="s">
        <v>33</v>
      </c>
      <c r="B19" s="3" t="s">
        <v>85</v>
      </c>
      <c r="C19" s="41">
        <v>448</v>
      </c>
      <c r="D19" s="43" t="s">
        <v>96</v>
      </c>
      <c r="E19" s="5">
        <v>176.72</v>
      </c>
      <c r="F19" s="4">
        <f t="shared" si="0"/>
        <v>11663.52</v>
      </c>
      <c r="G19" s="4"/>
      <c r="H19" s="3"/>
      <c r="I19" s="39">
        <f>F19/3</f>
        <v>3887.84</v>
      </c>
    </row>
    <row r="20" spans="1:9" x14ac:dyDescent="0.25">
      <c r="A20" s="3" t="s">
        <v>34</v>
      </c>
      <c r="B20" s="37" t="s">
        <v>56</v>
      </c>
      <c r="C20" s="30"/>
      <c r="D20" s="7" t="s">
        <v>57</v>
      </c>
      <c r="E20" s="5"/>
      <c r="F20" s="4"/>
      <c r="G20" s="4">
        <v>42055</v>
      </c>
      <c r="H20" s="3"/>
    </row>
    <row r="21" spans="1:9" x14ac:dyDescent="0.25">
      <c r="A21" s="3"/>
      <c r="B21" s="37" t="s">
        <v>58</v>
      </c>
      <c r="C21" s="30"/>
      <c r="D21" s="7" t="s">
        <v>60</v>
      </c>
      <c r="E21" s="5"/>
      <c r="F21" s="4"/>
      <c r="G21" s="4">
        <v>16876</v>
      </c>
      <c r="H21" s="3"/>
      <c r="I21" s="39">
        <f>G21</f>
        <v>16876</v>
      </c>
    </row>
    <row r="22" spans="1:9" x14ac:dyDescent="0.25">
      <c r="A22" s="3" t="s">
        <v>35</v>
      </c>
      <c r="B22" s="3" t="s">
        <v>9</v>
      </c>
      <c r="C22" s="30"/>
      <c r="D22" s="40" t="s">
        <v>65</v>
      </c>
      <c r="E22" s="5"/>
      <c r="F22" s="4"/>
      <c r="G22" s="4">
        <v>60909</v>
      </c>
      <c r="H22" s="3"/>
    </row>
    <row r="23" spans="1:9" ht="15" customHeight="1" x14ac:dyDescent="0.25">
      <c r="A23" s="3" t="s">
        <v>36</v>
      </c>
      <c r="B23" s="3" t="s">
        <v>9</v>
      </c>
      <c r="C23" s="30"/>
      <c r="D23" s="6"/>
      <c r="E23" s="5"/>
      <c r="F23" s="4"/>
      <c r="G23" s="4"/>
      <c r="H23" s="3"/>
    </row>
    <row r="24" spans="1:9" x14ac:dyDescent="0.25">
      <c r="A24" s="3" t="s">
        <v>37</v>
      </c>
      <c r="B24" s="3" t="s">
        <v>9</v>
      </c>
      <c r="C24" s="30"/>
      <c r="D24" s="7"/>
      <c r="E24" s="5"/>
      <c r="F24" s="4"/>
      <c r="G24" s="4"/>
      <c r="H24" s="3"/>
    </row>
    <row r="25" spans="1:9" x14ac:dyDescent="0.25">
      <c r="A25" s="3" t="s">
        <v>38</v>
      </c>
      <c r="B25" s="3" t="s">
        <v>9</v>
      </c>
      <c r="C25" s="30"/>
      <c r="D25" s="6"/>
      <c r="E25" s="5"/>
      <c r="F25" s="4"/>
      <c r="G25" s="4"/>
      <c r="H25" s="3"/>
    </row>
    <row r="26" spans="1:9" x14ac:dyDescent="0.25">
      <c r="A26" s="3" t="s">
        <v>39</v>
      </c>
      <c r="B26" s="3" t="s">
        <v>9</v>
      </c>
      <c r="C26" s="30"/>
      <c r="D26" s="6"/>
      <c r="E26" s="5"/>
      <c r="F26" s="4"/>
      <c r="G26" s="4"/>
      <c r="H26" s="3"/>
    </row>
    <row r="27" spans="1:9" x14ac:dyDescent="0.25">
      <c r="A27" s="3" t="s">
        <v>40</v>
      </c>
      <c r="B27" s="3" t="s">
        <v>9</v>
      </c>
      <c r="C27" s="30"/>
      <c r="D27" s="6"/>
      <c r="E27" s="5"/>
      <c r="F27" s="4"/>
      <c r="G27" s="4"/>
      <c r="H27" s="3"/>
    </row>
    <row r="28" spans="1:9" x14ac:dyDescent="0.25">
      <c r="A28" s="3" t="s">
        <v>41</v>
      </c>
      <c r="B28" s="3" t="s">
        <v>44</v>
      </c>
      <c r="C28" s="30"/>
      <c r="D28" s="7" t="s">
        <v>62</v>
      </c>
      <c r="E28" s="5"/>
      <c r="F28" s="4"/>
      <c r="G28" s="4">
        <v>19890</v>
      </c>
      <c r="H28" s="3"/>
    </row>
    <row r="29" spans="1:9" x14ac:dyDescent="0.25">
      <c r="A29" s="3"/>
      <c r="B29" s="3" t="s">
        <v>45</v>
      </c>
      <c r="C29" s="30"/>
      <c r="D29" s="7" t="s">
        <v>61</v>
      </c>
      <c r="E29" s="5"/>
      <c r="F29" s="4"/>
      <c r="G29" s="4"/>
      <c r="H29" s="3"/>
    </row>
    <row r="30" spans="1:9" x14ac:dyDescent="0.25">
      <c r="A30" s="3"/>
      <c r="B30" s="3"/>
      <c r="C30" s="30"/>
      <c r="D30" s="6"/>
      <c r="E30" s="5"/>
      <c r="F30" s="4"/>
      <c r="G30" s="4"/>
      <c r="H30" s="3"/>
    </row>
    <row r="31" spans="1:9" x14ac:dyDescent="0.25">
      <c r="A31" s="3"/>
      <c r="B31" s="3"/>
      <c r="C31" s="30"/>
      <c r="D31" s="6"/>
      <c r="E31" s="5"/>
      <c r="F31" s="4"/>
      <c r="G31" s="4"/>
      <c r="H31" s="3"/>
    </row>
    <row r="32" spans="1:9" x14ac:dyDescent="0.25">
      <c r="A32" s="3"/>
      <c r="B32" s="3"/>
      <c r="C32" s="30"/>
      <c r="D32" s="7"/>
      <c r="E32" s="5"/>
      <c r="F32" s="3"/>
      <c r="G32" s="4"/>
      <c r="H32" s="3"/>
    </row>
    <row r="33" spans="1:9" x14ac:dyDescent="0.25">
      <c r="A33" s="3"/>
      <c r="B33" s="3"/>
      <c r="C33" s="30"/>
      <c r="D33" s="6"/>
      <c r="E33" s="5"/>
      <c r="F33" s="3"/>
      <c r="G33" s="4"/>
      <c r="H33" s="3"/>
    </row>
    <row r="34" spans="1:9" x14ac:dyDescent="0.25">
      <c r="A34" s="2"/>
      <c r="B34" s="2"/>
      <c r="C34" s="29"/>
      <c r="D34" s="8"/>
      <c r="E34" s="9"/>
      <c r="F34" s="2"/>
      <c r="G34" s="10"/>
      <c r="H34" s="2"/>
    </row>
    <row r="35" spans="1:9" x14ac:dyDescent="0.25">
      <c r="A35" s="27">
        <v>21</v>
      </c>
      <c r="B35" s="22" t="s">
        <v>13</v>
      </c>
      <c r="C35" s="31"/>
      <c r="D35" s="23"/>
      <c r="E35" s="24"/>
      <c r="F35" s="23"/>
      <c r="G35" s="25"/>
    </row>
    <row r="36" spans="1:9" x14ac:dyDescent="0.25">
      <c r="A36" s="27" t="s">
        <v>16</v>
      </c>
      <c r="B36" s="22" t="s">
        <v>11</v>
      </c>
      <c r="C36" s="31">
        <f>SUM(C3:C33)</f>
        <v>4261</v>
      </c>
      <c r="D36" s="23"/>
      <c r="E36" s="24"/>
      <c r="F36" s="23"/>
      <c r="G36" s="25"/>
    </row>
    <row r="37" spans="1:9" x14ac:dyDescent="0.25">
      <c r="A37" s="1"/>
      <c r="B37" s="22" t="s">
        <v>12</v>
      </c>
      <c r="C37" s="31">
        <f>C36/10</f>
        <v>426.1</v>
      </c>
      <c r="D37" s="23">
        <v>0.45</v>
      </c>
      <c r="E37" s="24">
        <f>C37*D37</f>
        <v>191.745</v>
      </c>
      <c r="F37" s="25">
        <f>E37*$A$1</f>
        <v>12655.17</v>
      </c>
      <c r="G37" s="25"/>
    </row>
    <row r="38" spans="1:9" x14ac:dyDescent="0.25">
      <c r="A38" s="1"/>
      <c r="B38" s="18" t="s">
        <v>14</v>
      </c>
      <c r="C38" s="32"/>
      <c r="D38" s="19"/>
      <c r="E38" s="20"/>
      <c r="F38" s="19"/>
      <c r="G38" s="21">
        <v>42322</v>
      </c>
      <c r="I38" s="39">
        <f>G38/3</f>
        <v>14107.333333333334</v>
      </c>
    </row>
    <row r="39" spans="1:9" x14ac:dyDescent="0.25">
      <c r="A39" s="1"/>
      <c r="B39" s="18" t="s">
        <v>64</v>
      </c>
      <c r="C39" s="32"/>
      <c r="D39" s="19"/>
      <c r="E39" s="20"/>
      <c r="F39" s="19"/>
      <c r="G39" s="21">
        <v>18438</v>
      </c>
    </row>
    <row r="40" spans="1:9" x14ac:dyDescent="0.25">
      <c r="A40" s="1"/>
      <c r="B40" s="11" t="s">
        <v>19</v>
      </c>
      <c r="C40" s="30">
        <v>100</v>
      </c>
      <c r="D40" s="3"/>
      <c r="E40" s="5">
        <f>C40*A35</f>
        <v>2100</v>
      </c>
      <c r="F40" s="4">
        <f t="shared" ref="F40:F53" si="1">E40*$A$1</f>
        <v>138600</v>
      </c>
      <c r="G40" s="4"/>
      <c r="I40" s="36"/>
    </row>
    <row r="41" spans="1:9" x14ac:dyDescent="0.25">
      <c r="A41" s="1"/>
      <c r="B41" s="11"/>
      <c r="C41" s="30"/>
      <c r="D41" s="3"/>
      <c r="E41" s="5"/>
      <c r="F41" s="4"/>
      <c r="G41" s="4"/>
      <c r="I41" s="36"/>
    </row>
    <row r="42" spans="1:9" x14ac:dyDescent="0.25">
      <c r="A42" s="1"/>
      <c r="B42" s="11" t="s">
        <v>18</v>
      </c>
      <c r="C42" s="30"/>
      <c r="D42" s="3"/>
      <c r="E42" s="5">
        <v>700</v>
      </c>
      <c r="F42" s="4">
        <f t="shared" si="1"/>
        <v>46200</v>
      </c>
      <c r="G42" s="4"/>
      <c r="I42" s="36"/>
    </row>
    <row r="43" spans="1:9" x14ac:dyDescent="0.25">
      <c r="A43" s="1"/>
      <c r="B43" s="17" t="s">
        <v>17</v>
      </c>
      <c r="C43" s="33"/>
      <c r="D43" s="14"/>
      <c r="E43" s="15"/>
      <c r="F43" s="14"/>
      <c r="G43" s="16"/>
    </row>
    <row r="44" spans="1:9" x14ac:dyDescent="0.25">
      <c r="A44" s="1"/>
      <c r="B44" s="11"/>
      <c r="C44" s="30"/>
      <c r="D44" s="3" t="s">
        <v>67</v>
      </c>
      <c r="E44" s="5">
        <v>11</v>
      </c>
      <c r="F44" s="4">
        <f t="shared" si="1"/>
        <v>726</v>
      </c>
      <c r="G44" s="4"/>
    </row>
    <row r="45" spans="1:9" x14ac:dyDescent="0.25">
      <c r="A45" s="1"/>
      <c r="B45" s="11"/>
      <c r="C45" s="30"/>
      <c r="D45" s="3" t="s">
        <v>68</v>
      </c>
      <c r="E45" s="5">
        <v>10</v>
      </c>
      <c r="F45" s="4">
        <f t="shared" si="1"/>
        <v>660</v>
      </c>
      <c r="G45" s="4"/>
    </row>
    <row r="46" spans="1:9" x14ac:dyDescent="0.25">
      <c r="A46" s="1"/>
      <c r="B46" s="11"/>
      <c r="C46" s="30"/>
      <c r="D46" s="3" t="s">
        <v>69</v>
      </c>
      <c r="E46" s="5">
        <v>30</v>
      </c>
      <c r="F46" s="4">
        <f t="shared" si="1"/>
        <v>1980</v>
      </c>
      <c r="G46" s="4"/>
    </row>
    <row r="47" spans="1:9" x14ac:dyDescent="0.25">
      <c r="A47" s="1"/>
      <c r="B47" s="11"/>
      <c r="C47" s="30"/>
      <c r="D47" s="3" t="s">
        <v>70</v>
      </c>
      <c r="E47" s="5">
        <v>0</v>
      </c>
      <c r="F47" s="4">
        <f t="shared" si="1"/>
        <v>0</v>
      </c>
      <c r="G47" s="4"/>
    </row>
    <row r="48" spans="1:9" x14ac:dyDescent="0.25">
      <c r="A48" s="1"/>
      <c r="B48" s="11"/>
      <c r="C48" s="30"/>
      <c r="D48" s="3" t="s">
        <v>71</v>
      </c>
      <c r="E48" s="5">
        <v>17</v>
      </c>
      <c r="F48" s="4">
        <f t="shared" si="1"/>
        <v>1122</v>
      </c>
      <c r="G48" s="4"/>
    </row>
    <row r="49" spans="1:9" x14ac:dyDescent="0.25">
      <c r="A49" s="1"/>
      <c r="B49" s="11"/>
      <c r="C49" s="30"/>
      <c r="D49" s="3" t="s">
        <v>72</v>
      </c>
      <c r="E49" s="5">
        <v>0</v>
      </c>
      <c r="F49" s="4">
        <f t="shared" si="1"/>
        <v>0</v>
      </c>
      <c r="G49" s="4"/>
    </row>
    <row r="50" spans="1:9" x14ac:dyDescent="0.25">
      <c r="A50" s="1"/>
      <c r="B50" s="11"/>
      <c r="C50" s="30"/>
      <c r="D50" s="3" t="s">
        <v>73</v>
      </c>
      <c r="E50" s="5">
        <v>0</v>
      </c>
      <c r="F50" s="4">
        <f t="shared" si="1"/>
        <v>0</v>
      </c>
      <c r="G50" s="4"/>
    </row>
    <row r="51" spans="1:9" x14ac:dyDescent="0.25">
      <c r="A51" s="1"/>
      <c r="B51" s="11"/>
      <c r="C51" s="30"/>
      <c r="D51" s="3" t="s">
        <v>75</v>
      </c>
      <c r="E51" s="5">
        <v>3</v>
      </c>
      <c r="F51" s="4">
        <f t="shared" si="1"/>
        <v>198</v>
      </c>
      <c r="G51" s="4"/>
    </row>
    <row r="52" spans="1:9" x14ac:dyDescent="0.25">
      <c r="A52" s="1"/>
      <c r="B52" s="11"/>
      <c r="C52" s="30"/>
      <c r="D52" s="3" t="s">
        <v>76</v>
      </c>
      <c r="E52" s="5">
        <v>0</v>
      </c>
      <c r="F52" s="4">
        <f t="shared" si="1"/>
        <v>0</v>
      </c>
      <c r="G52" s="4"/>
    </row>
    <row r="53" spans="1:9" x14ac:dyDescent="0.25">
      <c r="A53" s="1"/>
      <c r="B53" s="11"/>
      <c r="C53" s="30"/>
      <c r="D53" s="3" t="s">
        <v>77</v>
      </c>
      <c r="E53" s="5">
        <v>10</v>
      </c>
      <c r="F53" s="4">
        <f t="shared" si="1"/>
        <v>660</v>
      </c>
      <c r="G53" s="4"/>
    </row>
    <row r="54" spans="1:9" x14ac:dyDescent="0.25">
      <c r="A54" s="1"/>
      <c r="B54" s="11"/>
      <c r="C54" s="30"/>
      <c r="D54" s="3"/>
      <c r="E54" s="5"/>
      <c r="F54" s="4"/>
      <c r="G54" s="4"/>
    </row>
    <row r="55" spans="1:9" x14ac:dyDescent="0.25">
      <c r="A55" s="1"/>
      <c r="E55" s="35">
        <f>SUM(E3:E54)</f>
        <v>4550.0650000000005</v>
      </c>
      <c r="F55" s="28">
        <f>SUM(F3:F54)</f>
        <v>288461.25</v>
      </c>
      <c r="G55" s="28">
        <f>SUM(G3:G54)</f>
        <v>391800</v>
      </c>
      <c r="I55" s="28">
        <f>SUM(I3:I54)</f>
        <v>136236.43333333332</v>
      </c>
    </row>
    <row r="56" spans="1:9" x14ac:dyDescent="0.25">
      <c r="A56" s="1"/>
    </row>
    <row r="57" spans="1:9" ht="21" x14ac:dyDescent="0.35">
      <c r="A57" s="1"/>
      <c r="B57" s="12" t="s">
        <v>15</v>
      </c>
      <c r="C57" s="34"/>
      <c r="D57" s="12"/>
      <c r="E57" s="12"/>
      <c r="F57" s="13">
        <f>F55+G55</f>
        <v>680261.25</v>
      </c>
    </row>
    <row r="58" spans="1:9" x14ac:dyDescent="0.25">
      <c r="A58" s="1"/>
    </row>
    <row r="59" spans="1:9" x14ac:dyDescent="0.25">
      <c r="A59" s="1"/>
    </row>
    <row r="60" spans="1:9" x14ac:dyDescent="0.25">
      <c r="A60" s="1"/>
    </row>
    <row r="61" spans="1:9" x14ac:dyDescent="0.25">
      <c r="A61" s="1"/>
    </row>
    <row r="62" spans="1:9" x14ac:dyDescent="0.25">
      <c r="A62" s="1"/>
    </row>
    <row r="63" spans="1:9" x14ac:dyDescent="0.25">
      <c r="A63" s="1"/>
    </row>
  </sheetData>
  <mergeCells count="1">
    <mergeCell ref="E12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2014-11-24T12:16:11Z</dcterms:created>
  <dcterms:modified xsi:type="dcterms:W3CDTF">2016-07-30T14:29:20Z</dcterms:modified>
</cp:coreProperties>
</file>